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475" windowHeight="5190" activeTab="1"/>
  </bookViews>
  <sheets>
    <sheet name="Sheet1" sheetId="1" r:id="rId1"/>
    <sheet name="Friction Factor Char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9" i="1" l="1"/>
  <c r="B38" i="1"/>
  <c r="B37" i="1"/>
  <c r="B36" i="1"/>
  <c r="B35" i="1"/>
  <c r="B34" i="1"/>
  <c r="B33" i="1"/>
  <c r="B32" i="1"/>
  <c r="D23" i="1" l="1"/>
  <c r="J17" i="1"/>
  <c r="J18" i="1"/>
  <c r="J19" i="1"/>
  <c r="J20" i="1"/>
  <c r="J21" i="1"/>
  <c r="J22" i="1"/>
  <c r="J24" i="1"/>
  <c r="J25" i="1"/>
  <c r="J26" i="1"/>
  <c r="J27" i="1"/>
  <c r="H17" i="1"/>
  <c r="H18" i="1"/>
  <c r="H19" i="1"/>
  <c r="H20" i="1"/>
  <c r="H21" i="1"/>
  <c r="H22" i="1"/>
  <c r="H23" i="1"/>
  <c r="H24" i="1"/>
  <c r="H25" i="1"/>
  <c r="H26" i="1"/>
  <c r="H27" i="1"/>
  <c r="H16" i="1"/>
  <c r="D17" i="1"/>
  <c r="D18" i="1"/>
  <c r="D19" i="1"/>
  <c r="D20" i="1"/>
  <c r="D21" i="1"/>
  <c r="D22" i="1"/>
  <c r="D24" i="1"/>
  <c r="D25" i="1"/>
  <c r="D26" i="1"/>
  <c r="D27" i="1"/>
  <c r="F17" i="1"/>
  <c r="F18" i="1"/>
  <c r="F19" i="1"/>
  <c r="F20" i="1"/>
  <c r="F21" i="1"/>
  <c r="F22" i="1"/>
  <c r="F23" i="1"/>
  <c r="J23" i="1" s="1"/>
  <c r="F24" i="1"/>
  <c r="F25" i="1"/>
  <c r="F26" i="1"/>
  <c r="F27" i="1"/>
  <c r="E17" i="1"/>
  <c r="E18" i="1"/>
  <c r="E19" i="1"/>
  <c r="E20" i="1"/>
  <c r="E21" i="1"/>
  <c r="E22" i="1"/>
  <c r="E23" i="1"/>
  <c r="E24" i="1"/>
  <c r="E25" i="1"/>
  <c r="E26" i="1"/>
  <c r="E27" i="1"/>
  <c r="E16" i="1"/>
  <c r="B17" i="1"/>
  <c r="B18" i="1"/>
  <c r="B19" i="1"/>
  <c r="B20" i="1"/>
  <c r="B21" i="1"/>
  <c r="B22" i="1"/>
  <c r="B23" i="1"/>
  <c r="B24" i="1"/>
  <c r="B25" i="1"/>
  <c r="B26" i="1"/>
  <c r="B27" i="1"/>
  <c r="B16" i="1"/>
  <c r="D16" i="1" s="1"/>
  <c r="F16" i="1" l="1"/>
  <c r="J16" i="1" s="1"/>
</calcChain>
</file>

<file path=xl/comments1.xml><?xml version="1.0" encoding="utf-8"?>
<comments xmlns="http://schemas.openxmlformats.org/spreadsheetml/2006/main">
  <authors>
    <author>Robin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Robin:</t>
        </r>
        <r>
          <rPr>
            <sz val="9"/>
            <color indexed="81"/>
            <rFont val="Tahoma"/>
            <family val="2"/>
          </rPr>
          <t xml:space="preserve">
Sinnott. 5.6 Pipe Size Selection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Robin:</t>
        </r>
        <r>
          <rPr>
            <sz val="9"/>
            <color indexed="81"/>
            <rFont val="Tahoma"/>
            <family val="2"/>
          </rPr>
          <t xml:space="preserve">
By linear interpolation of values above</t>
        </r>
      </text>
    </comment>
  </commentList>
</comments>
</file>

<file path=xl/sharedStrings.xml><?xml version="1.0" encoding="utf-8"?>
<sst xmlns="http://schemas.openxmlformats.org/spreadsheetml/2006/main" count="40" uniqueCount="33">
  <si>
    <t>Pipeline Pressure Drop</t>
  </si>
  <si>
    <t>Fluid Density</t>
  </si>
  <si>
    <t>Velocity</t>
  </si>
  <si>
    <r>
      <t>(kg/m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</si>
  <si>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(m/s)</t>
  </si>
  <si>
    <t>Flowrate</t>
  </si>
  <si>
    <t>(kg/s)</t>
  </si>
  <si>
    <t>Density</t>
  </si>
  <si>
    <t>Optimum Flowrate</t>
  </si>
  <si>
    <t>Volumetric Flowrate</t>
  </si>
  <si>
    <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</si>
  <si>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Optimum Diameter</t>
  </si>
  <si>
    <t>(m)</t>
  </si>
  <si>
    <t>(kg/hr)</t>
  </si>
  <si>
    <t>Viscosity</t>
  </si>
  <si>
    <r>
      <t>(Pa s) or (N 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</si>
  <si>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Reynolds #</t>
  </si>
  <si>
    <t>Material</t>
  </si>
  <si>
    <t>Abs. Roughness (mm)</t>
  </si>
  <si>
    <t>Drawn Tubing</t>
  </si>
  <si>
    <t>Commercial Steel</t>
  </si>
  <si>
    <t>-</t>
  </si>
  <si>
    <t>Friction Factor</t>
  </si>
  <si>
    <t>ΔP/L</t>
  </si>
  <si>
    <t>(Pa/m)</t>
  </si>
  <si>
    <t>Standard Pipe Sizing</t>
  </si>
  <si>
    <t>O.D</t>
  </si>
  <si>
    <t>Schedule No.</t>
  </si>
  <si>
    <t>Wall Thickness</t>
  </si>
  <si>
    <t>Inside diameter</t>
  </si>
  <si>
    <t>1 inch = 25.4mm</t>
  </si>
  <si>
    <t>[inch]</t>
  </si>
  <si>
    <t>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</si>
</sst>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164" fontId="0" fillId="0" borderId="3" xfId="0" applyNumberForma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 wrapText="1"/>
    </xf>
    <xf numFmtId="11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quotePrefix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591739</xdr:colOff>
      <xdr:row>22</xdr:row>
      <xdr:rowOff>76796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16539" cy="4267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1"/>
  <sheetViews>
    <sheetView topLeftCell="A25" zoomScale="80" zoomScaleNormal="80" workbookViewId="0">
      <selection activeCell="D38" sqref="A1:XFD1048576"/>
    </sheetView>
  </sheetViews>
  <sheetFormatPr defaultRowHeight="15" x14ac:dyDescent="0.25"/>
  <cols>
    <col min="1" max="1" width="12.42578125" style="1" bestFit="1" customWidth="1"/>
    <col min="2" max="2" width="12.85546875" style="1" bestFit="1" customWidth="1"/>
    <col min="3" max="3" width="9.140625" style="1"/>
    <col min="4" max="4" width="19.5703125" style="1" bestFit="1" customWidth="1"/>
    <col min="5" max="5" width="18.140625" style="1" bestFit="1" customWidth="1"/>
    <col min="6" max="6" width="20.85546875" style="1" bestFit="1" customWidth="1"/>
    <col min="7" max="7" width="18" style="1" bestFit="1" customWidth="1"/>
    <col min="8" max="8" width="10.85546875" style="1" bestFit="1" customWidth="1"/>
    <col min="9" max="9" width="13.85546875" style="1" bestFit="1" customWidth="1"/>
    <col min="10" max="16384" width="9.140625" style="1"/>
  </cols>
  <sheetData>
    <row r="1" spans="1:10" ht="15" customHeight="1" x14ac:dyDescent="0.25">
      <c r="A1" s="20" t="s">
        <v>0</v>
      </c>
      <c r="B1" s="20"/>
      <c r="C1" s="20"/>
      <c r="D1" s="20"/>
    </row>
    <row r="2" spans="1:10" ht="15" customHeight="1" x14ac:dyDescent="0.25">
      <c r="A2" s="20"/>
      <c r="B2" s="20"/>
      <c r="C2" s="20"/>
      <c r="D2" s="20"/>
    </row>
    <row r="4" spans="1:10" ht="15.75" thickBot="1" x14ac:dyDescent="0.3"/>
    <row r="5" spans="1:10" ht="15.75" thickBot="1" x14ac:dyDescent="0.3">
      <c r="B5" s="2" t="s">
        <v>1</v>
      </c>
      <c r="C5" s="3" t="s">
        <v>2</v>
      </c>
      <c r="E5" s="2" t="s">
        <v>17</v>
      </c>
      <c r="F5" s="3" t="s">
        <v>18</v>
      </c>
    </row>
    <row r="6" spans="1:10" ht="18" thickBot="1" x14ac:dyDescent="0.3">
      <c r="B6" s="4" t="s">
        <v>3</v>
      </c>
      <c r="C6" s="5" t="s">
        <v>4</v>
      </c>
      <c r="E6" s="9" t="s">
        <v>19</v>
      </c>
      <c r="F6" s="18">
        <v>1.5E-3</v>
      </c>
    </row>
    <row r="7" spans="1:10" ht="15.75" thickBot="1" x14ac:dyDescent="0.3">
      <c r="B7" s="9">
        <v>1600</v>
      </c>
      <c r="C7" s="10">
        <v>2.4</v>
      </c>
      <c r="E7" s="13" t="s">
        <v>20</v>
      </c>
      <c r="F7" s="19">
        <v>4.5999999999999999E-2</v>
      </c>
    </row>
    <row r="8" spans="1:10" x14ac:dyDescent="0.25">
      <c r="B8" s="11">
        <v>800</v>
      </c>
      <c r="C8" s="12">
        <v>3</v>
      </c>
    </row>
    <row r="9" spans="1:10" x14ac:dyDescent="0.25">
      <c r="B9" s="11">
        <v>160</v>
      </c>
      <c r="C9" s="12">
        <v>4.9000000000000004</v>
      </c>
    </row>
    <row r="10" spans="1:10" x14ac:dyDescent="0.25">
      <c r="B10" s="11">
        <v>16</v>
      </c>
      <c r="C10" s="12">
        <v>9.4</v>
      </c>
    </row>
    <row r="11" spans="1:10" x14ac:dyDescent="0.25">
      <c r="B11" s="11">
        <v>0.16</v>
      </c>
      <c r="C11" s="12">
        <v>18</v>
      </c>
    </row>
    <row r="12" spans="1:10" ht="15.75" thickBot="1" x14ac:dyDescent="0.3">
      <c r="B12" s="13">
        <v>1.6E-2</v>
      </c>
      <c r="C12" s="14">
        <v>34</v>
      </c>
    </row>
    <row r="14" spans="1:10" x14ac:dyDescent="0.25">
      <c r="A14" s="6" t="s">
        <v>5</v>
      </c>
      <c r="B14" s="6" t="s">
        <v>5</v>
      </c>
      <c r="C14" s="6" t="s">
        <v>7</v>
      </c>
      <c r="D14" s="6" t="s">
        <v>9</v>
      </c>
      <c r="E14" s="6" t="s">
        <v>8</v>
      </c>
      <c r="F14" s="6" t="s">
        <v>11</v>
      </c>
      <c r="G14" s="6" t="s">
        <v>14</v>
      </c>
      <c r="H14" s="6" t="s">
        <v>16</v>
      </c>
      <c r="I14" s="6" t="s">
        <v>22</v>
      </c>
      <c r="J14" s="17" t="s">
        <v>23</v>
      </c>
    </row>
    <row r="15" spans="1:10" ht="17.25" x14ac:dyDescent="0.25">
      <c r="A15" s="1" t="s">
        <v>13</v>
      </c>
      <c r="B15" s="1" t="s">
        <v>6</v>
      </c>
      <c r="C15" s="7" t="s">
        <v>3</v>
      </c>
      <c r="D15" s="1" t="s">
        <v>10</v>
      </c>
      <c r="E15" s="1" t="s">
        <v>4</v>
      </c>
      <c r="F15" s="1" t="s">
        <v>12</v>
      </c>
      <c r="G15" s="1" t="s">
        <v>15</v>
      </c>
      <c r="H15" s="16" t="s">
        <v>21</v>
      </c>
      <c r="I15" s="16" t="s">
        <v>21</v>
      </c>
      <c r="J15" s="1" t="s">
        <v>24</v>
      </c>
    </row>
    <row r="16" spans="1:10" x14ac:dyDescent="0.25">
      <c r="A16" s="1">
        <v>0.34100000000000003</v>
      </c>
      <c r="B16" s="8">
        <f>A16/3600</f>
        <v>9.4722222222222224E-5</v>
      </c>
      <c r="C16" s="1">
        <v>994.68</v>
      </c>
      <c r="D16" s="8">
        <f>IF(C16="",0,B16/C16)</f>
        <v>9.5228839649155738E-8</v>
      </c>
      <c r="E16" s="8">
        <f>IF(C16&gt;=$B$8,(-(($B$7-C16)/(($B$7-$B$8)/($C$7-$C$8)))+2.4),IF(AND(C16&gt;=$B$9,C16&lt;$B$8),(-(($B$8-C16)/(($B$8-$B$9)/($C$8-$C$9)))+3),IF(AND(C16&gt;=$B$10,C16&lt;$B$9),(-(($B$9-C16)/(($B$9-$B$10)/($C$9-$C$10)))+4.9),IF(AND(C16&gt;=$B$11,C16&lt;$B$10),(-(($B$10-C16)/(($B$10-$B$11)/($C$10-$C$11)))+9.4),IF(AND(C16&gt;=$B$12,C16&lt;$B$11),(-(($B$11-C16)/(($B$11-$B$12)/($C$11-$C$12)))+18),$C$12)))))</f>
        <v>2.85399</v>
      </c>
      <c r="F16" s="8">
        <f>(((D16/E16)*4)/PI())^0.5</f>
        <v>2.0611665321040265E-4</v>
      </c>
      <c r="G16" s="15"/>
      <c r="H16" s="8">
        <f>IF(G16="",0,(C16*E16*F16)/G16)</f>
        <v>0</v>
      </c>
      <c r="J16" s="8">
        <f>IF(F16=0,0,((8*I16)/F16)*((C16*(E16^2))/2))</f>
        <v>0</v>
      </c>
    </row>
    <row r="17" spans="2:10" x14ac:dyDescent="0.25">
      <c r="B17" s="8">
        <f t="shared" ref="B17:B27" si="0">A17/3600</f>
        <v>0</v>
      </c>
      <c r="D17" s="8">
        <f t="shared" ref="D17:D27" si="1">IF(C17="",0,B17/C17)</f>
        <v>0</v>
      </c>
      <c r="E17" s="8">
        <f t="shared" ref="E17:E27" si="2">IF(C17&gt;=$B$8,(-(($B$7-C17)/(($B$7-$B$8)/($C$7-$C$8)))+2.4),IF(AND(C17&gt;=$B$9,C17&lt;$B$8),(-(($B$8-C17)/(($B$8-$B$9)/($C$8-$C$9)))+3),IF(AND(C17&gt;=$B$10,C17&lt;$B$9),(-(($B$9-C17)/(($B$9-$B$10)/($C$9-$C$10)))+4.9),IF(AND(C17&gt;=$B$11,C17&lt;$B$10),(-(($B$10-C17)/(($B$10-$B$11)/($C$10-$C$11)))+9.4),IF(AND(C17&gt;=$B$12,C17&lt;$B$11),(-(($B$11-C17)/(($B$11-$B$12)/($C$11-$C$12)))+18),$C$12)))))</f>
        <v>34</v>
      </c>
      <c r="F17" s="8">
        <f t="shared" ref="F17:F27" si="3">(((D17/E17)*4)/PI())^0.5</f>
        <v>0</v>
      </c>
      <c r="H17" s="8">
        <f t="shared" ref="H17:H27" si="4">IF(G17="",0,(C17*E17*F17)/G17)</f>
        <v>0</v>
      </c>
      <c r="J17" s="8">
        <f>IF(F17=0,0,((8*I17)/F17)*((C17*(E17^2))/2))</f>
        <v>0</v>
      </c>
    </row>
    <row r="18" spans="2:10" x14ac:dyDescent="0.25">
      <c r="B18" s="8">
        <f t="shared" si="0"/>
        <v>0</v>
      </c>
      <c r="D18" s="8">
        <f t="shared" si="1"/>
        <v>0</v>
      </c>
      <c r="E18" s="8">
        <f t="shared" si="2"/>
        <v>34</v>
      </c>
      <c r="F18" s="8">
        <f t="shared" si="3"/>
        <v>0</v>
      </c>
      <c r="H18" s="8">
        <f t="shared" si="4"/>
        <v>0</v>
      </c>
      <c r="J18" s="8">
        <f t="shared" ref="J18:J27" si="5">IF(F18=0,0,((8*I18)/F18)*((C18*(E18^2))/2))</f>
        <v>0</v>
      </c>
    </row>
    <row r="19" spans="2:10" x14ac:dyDescent="0.25">
      <c r="B19" s="8">
        <f t="shared" si="0"/>
        <v>0</v>
      </c>
      <c r="D19" s="8">
        <f t="shared" si="1"/>
        <v>0</v>
      </c>
      <c r="E19" s="8">
        <f t="shared" si="2"/>
        <v>34</v>
      </c>
      <c r="F19" s="8">
        <f t="shared" si="3"/>
        <v>0</v>
      </c>
      <c r="H19" s="8">
        <f t="shared" si="4"/>
        <v>0</v>
      </c>
      <c r="J19" s="8">
        <f t="shared" si="5"/>
        <v>0</v>
      </c>
    </row>
    <row r="20" spans="2:10" x14ac:dyDescent="0.25">
      <c r="B20" s="8">
        <f t="shared" si="0"/>
        <v>0</v>
      </c>
      <c r="D20" s="8">
        <f t="shared" si="1"/>
        <v>0</v>
      </c>
      <c r="E20" s="8">
        <f t="shared" si="2"/>
        <v>34</v>
      </c>
      <c r="F20" s="8">
        <f t="shared" si="3"/>
        <v>0</v>
      </c>
      <c r="H20" s="8">
        <f t="shared" si="4"/>
        <v>0</v>
      </c>
      <c r="J20" s="8">
        <f t="shared" si="5"/>
        <v>0</v>
      </c>
    </row>
    <row r="21" spans="2:10" x14ac:dyDescent="0.25">
      <c r="B21" s="8">
        <f t="shared" si="0"/>
        <v>0</v>
      </c>
      <c r="D21" s="8">
        <f t="shared" si="1"/>
        <v>0</v>
      </c>
      <c r="E21" s="8">
        <f t="shared" si="2"/>
        <v>34</v>
      </c>
      <c r="F21" s="8">
        <f t="shared" si="3"/>
        <v>0</v>
      </c>
      <c r="H21" s="8">
        <f t="shared" si="4"/>
        <v>0</v>
      </c>
      <c r="J21" s="8">
        <f t="shared" si="5"/>
        <v>0</v>
      </c>
    </row>
    <row r="22" spans="2:10" x14ac:dyDescent="0.25">
      <c r="B22" s="8">
        <f t="shared" si="0"/>
        <v>0</v>
      </c>
      <c r="D22" s="8">
        <f t="shared" si="1"/>
        <v>0</v>
      </c>
      <c r="E22" s="8">
        <f t="shared" si="2"/>
        <v>34</v>
      </c>
      <c r="F22" s="8">
        <f t="shared" si="3"/>
        <v>0</v>
      </c>
      <c r="H22" s="8">
        <f t="shared" si="4"/>
        <v>0</v>
      </c>
      <c r="J22" s="8">
        <f t="shared" si="5"/>
        <v>0</v>
      </c>
    </row>
    <row r="23" spans="2:10" x14ac:dyDescent="0.25">
      <c r="B23" s="8">
        <f t="shared" si="0"/>
        <v>0</v>
      </c>
      <c r="D23" s="8">
        <f>IF(C23="",0,B23/C23)</f>
        <v>0</v>
      </c>
      <c r="E23" s="8">
        <f t="shared" si="2"/>
        <v>34</v>
      </c>
      <c r="F23" s="8">
        <f t="shared" si="3"/>
        <v>0</v>
      </c>
      <c r="H23" s="8">
        <f t="shared" si="4"/>
        <v>0</v>
      </c>
      <c r="J23" s="8">
        <f t="shared" si="5"/>
        <v>0</v>
      </c>
    </row>
    <row r="24" spans="2:10" x14ac:dyDescent="0.25">
      <c r="B24" s="8">
        <f t="shared" si="0"/>
        <v>0</v>
      </c>
      <c r="D24" s="8">
        <f t="shared" si="1"/>
        <v>0</v>
      </c>
      <c r="E24" s="8">
        <f t="shared" si="2"/>
        <v>34</v>
      </c>
      <c r="F24" s="8">
        <f t="shared" si="3"/>
        <v>0</v>
      </c>
      <c r="H24" s="8">
        <f t="shared" si="4"/>
        <v>0</v>
      </c>
      <c r="J24" s="8">
        <f t="shared" si="5"/>
        <v>0</v>
      </c>
    </row>
    <row r="25" spans="2:10" x14ac:dyDescent="0.25">
      <c r="B25" s="8">
        <f t="shared" si="0"/>
        <v>0</v>
      </c>
      <c r="D25" s="8">
        <f t="shared" si="1"/>
        <v>0</v>
      </c>
      <c r="E25" s="8">
        <f t="shared" si="2"/>
        <v>34</v>
      </c>
      <c r="F25" s="8">
        <f t="shared" si="3"/>
        <v>0</v>
      </c>
      <c r="H25" s="8">
        <f t="shared" si="4"/>
        <v>0</v>
      </c>
      <c r="J25" s="8">
        <f t="shared" si="5"/>
        <v>0</v>
      </c>
    </row>
    <row r="26" spans="2:10" x14ac:dyDescent="0.25">
      <c r="B26" s="8">
        <f t="shared" si="0"/>
        <v>0</v>
      </c>
      <c r="D26" s="8">
        <f t="shared" si="1"/>
        <v>0</v>
      </c>
      <c r="E26" s="8">
        <f t="shared" si="2"/>
        <v>34</v>
      </c>
      <c r="F26" s="8">
        <f t="shared" si="3"/>
        <v>0</v>
      </c>
      <c r="H26" s="8">
        <f t="shared" si="4"/>
        <v>0</v>
      </c>
      <c r="J26" s="8">
        <f t="shared" si="5"/>
        <v>0</v>
      </c>
    </row>
    <row r="27" spans="2:10" x14ac:dyDescent="0.25">
      <c r="B27" s="8">
        <f t="shared" si="0"/>
        <v>0</v>
      </c>
      <c r="D27" s="8">
        <f t="shared" si="1"/>
        <v>0</v>
      </c>
      <c r="E27" s="8">
        <f t="shared" si="2"/>
        <v>34</v>
      </c>
      <c r="F27" s="8">
        <f t="shared" si="3"/>
        <v>0</v>
      </c>
      <c r="H27" s="8">
        <f t="shared" si="4"/>
        <v>0</v>
      </c>
      <c r="J27" s="8">
        <f t="shared" si="5"/>
        <v>0</v>
      </c>
    </row>
    <row r="30" spans="2:10" ht="30" x14ac:dyDescent="0.25">
      <c r="B30" s="1" t="s">
        <v>25</v>
      </c>
      <c r="C30" s="1" t="s">
        <v>26</v>
      </c>
      <c r="D30" s="1" t="s">
        <v>27</v>
      </c>
      <c r="E30" s="1" t="s">
        <v>28</v>
      </c>
      <c r="F30" s="1" t="s">
        <v>29</v>
      </c>
      <c r="H30" s="1" t="s">
        <v>30</v>
      </c>
    </row>
    <row r="31" spans="2:10" x14ac:dyDescent="0.25">
      <c r="B31" s="1" t="s">
        <v>31</v>
      </c>
      <c r="C31" s="1" t="s">
        <v>31</v>
      </c>
      <c r="D31" s="1" t="s">
        <v>32</v>
      </c>
      <c r="E31" s="1" t="s">
        <v>31</v>
      </c>
      <c r="F31" s="1" t="s">
        <v>31</v>
      </c>
    </row>
    <row r="32" spans="2:10" x14ac:dyDescent="0.25">
      <c r="B32" s="1">
        <f>1/8</f>
        <v>0.125</v>
      </c>
    </row>
    <row r="33" spans="2:2" x14ac:dyDescent="0.25">
      <c r="B33" s="1">
        <f>1/4</f>
        <v>0.25</v>
      </c>
    </row>
    <row r="34" spans="2:2" x14ac:dyDescent="0.25">
      <c r="B34" s="1">
        <f>3/8</f>
        <v>0.375</v>
      </c>
    </row>
    <row r="35" spans="2:2" x14ac:dyDescent="0.25">
      <c r="B35" s="1">
        <f>1/2</f>
        <v>0.5</v>
      </c>
    </row>
    <row r="36" spans="2:2" x14ac:dyDescent="0.25">
      <c r="B36" s="1">
        <f>3/4</f>
        <v>0.75</v>
      </c>
    </row>
    <row r="37" spans="2:2" x14ac:dyDescent="0.25">
      <c r="B37" s="1">
        <f>1</f>
        <v>1</v>
      </c>
    </row>
    <row r="38" spans="2:2" x14ac:dyDescent="0.25">
      <c r="B38" s="1">
        <f>1.25</f>
        <v>1.25</v>
      </c>
    </row>
    <row r="39" spans="2:2" x14ac:dyDescent="0.25">
      <c r="B39" s="1">
        <f>1.5</f>
        <v>1.5</v>
      </c>
    </row>
    <row r="40" spans="2:2" x14ac:dyDescent="0.25">
      <c r="B40" s="1">
        <v>2</v>
      </c>
    </row>
    <row r="41" spans="2:2" x14ac:dyDescent="0.25">
      <c r="B41" s="1">
        <v>2.5</v>
      </c>
    </row>
    <row r="42" spans="2:2" x14ac:dyDescent="0.25">
      <c r="B42" s="1">
        <v>3</v>
      </c>
    </row>
    <row r="43" spans="2:2" x14ac:dyDescent="0.25">
      <c r="B43" s="1">
        <v>3.33</v>
      </c>
    </row>
    <row r="44" spans="2:2" x14ac:dyDescent="0.25">
      <c r="B44" s="1">
        <v>4</v>
      </c>
    </row>
    <row r="45" spans="2:2" x14ac:dyDescent="0.25">
      <c r="B45" s="1">
        <v>5</v>
      </c>
    </row>
    <row r="46" spans="2:2" x14ac:dyDescent="0.25">
      <c r="B46" s="1">
        <v>6</v>
      </c>
    </row>
    <row r="47" spans="2:2" x14ac:dyDescent="0.25">
      <c r="B47" s="1">
        <v>8</v>
      </c>
    </row>
    <row r="48" spans="2:2" x14ac:dyDescent="0.25">
      <c r="B48" s="1">
        <v>10</v>
      </c>
    </row>
    <row r="49" spans="2:2" x14ac:dyDescent="0.25">
      <c r="B49" s="1">
        <v>12</v>
      </c>
    </row>
    <row r="50" spans="2:2" x14ac:dyDescent="0.25">
      <c r="B50" s="1">
        <v>14</v>
      </c>
    </row>
    <row r="51" spans="2:2" x14ac:dyDescent="0.25">
      <c r="B51" s="1">
        <v>16</v>
      </c>
    </row>
  </sheetData>
  <sheetProtection password="CFD5" sheet="1" objects="1" scenarios="1"/>
  <mergeCells count="1">
    <mergeCell ref="A1:D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P13" sqref="P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Friction Factor Chart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WALPOLE Samuel</cp:lastModifiedBy>
  <dcterms:created xsi:type="dcterms:W3CDTF">2012-02-26T12:40:52Z</dcterms:created>
  <dcterms:modified xsi:type="dcterms:W3CDTF">2012-03-10T15:37:24Z</dcterms:modified>
</cp:coreProperties>
</file>